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/>
  <mc:AlternateContent xmlns:mc="http://schemas.openxmlformats.org/markup-compatibility/2006">
    <mc:Choice Requires="x15">
      <x15ac:absPath xmlns:x15ac="http://schemas.microsoft.com/office/spreadsheetml/2010/11/ac" url="/Users/sarahbechtloff/Downloads/"/>
    </mc:Choice>
  </mc:AlternateContent>
  <xr:revisionPtr revIDLastSave="2" documentId="13_ncr:1_{93C255E6-A693-704F-8964-4680B0535272}" xr6:coauthVersionLast="47" xr6:coauthVersionMax="47" xr10:uidLastSave="{CE90FD19-2130-4774-B654-B07906A9DA87}"/>
  <bookViews>
    <workbookView xWindow="0" yWindow="500" windowWidth="21840" windowHeight="13300" xr2:uid="{00000000-000D-0000-FFFF-FFFF00000000}"/>
  </bookViews>
  <sheets>
    <sheet name="Stundensatzkalkulator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4" l="1"/>
  <c r="C15" i="4"/>
  <c r="C18" i="4" s="1"/>
  <c r="C20" i="4" s="1"/>
  <c r="G26" i="4" s="1"/>
  <c r="C25" i="4"/>
  <c r="G25" i="4" s="1"/>
  <c r="K25" i="4" l="1"/>
  <c r="K26" i="4" s="1"/>
  <c r="K27" i="4" s="1"/>
  <c r="K28" i="4" l="1"/>
  <c r="K29" i="4" s="1"/>
</calcChain>
</file>

<file path=xl/sharedStrings.xml><?xml version="1.0" encoding="utf-8"?>
<sst xmlns="http://schemas.openxmlformats.org/spreadsheetml/2006/main" count="52" uniqueCount="40">
  <si>
    <r>
      <t xml:space="preserve">Realitäts-Check: Ist mein Stundensatz hoch genug?
</t>
    </r>
    <r>
      <rPr>
        <sz val="12"/>
        <color theme="3" tint="-0.249977111117893"/>
        <rFont val="Mark Pro Bold"/>
      </rPr>
      <t>Stundensätze bilden sich am Markt. Versuche aber, nicht unter den Wert zu gehen, den du hier errechnest.</t>
    </r>
  </si>
  <si>
    <t>1.</t>
  </si>
  <si>
    <t>Ermittlung der Stunden, die ich Kunden abrechnen kann</t>
  </si>
  <si>
    <t>Bemerkungen</t>
  </si>
  <si>
    <t>Kalendertage</t>
  </si>
  <si>
    <t>./.</t>
  </si>
  <si>
    <t>Samstage/Sonntage</t>
  </si>
  <si>
    <t>Feiertage</t>
  </si>
  <si>
    <t>Urlaubstage je Mitarbeiter*in</t>
  </si>
  <si>
    <t>Krankheitstage je Mitarbeiter*in</t>
  </si>
  <si>
    <t>=</t>
  </si>
  <si>
    <t>Jahresarbeitstage je Mitarbeiter*in</t>
  </si>
  <si>
    <t>x</t>
  </si>
  <si>
    <t>Anzahl Mitarbeiter*innen (inkl. mir)</t>
  </si>
  <si>
    <t xml:space="preserve">Teilzeitkräfte mit Kommastellen eingeben </t>
  </si>
  <si>
    <t>Arbeitsstunden pro Tag</t>
  </si>
  <si>
    <t>durchschn. Stunden pro Arbeitstag</t>
  </si>
  <si>
    <t>Jahresarbeitsstunden meines Unternehmens</t>
  </si>
  <si>
    <t>nicht abrechenbare Zeiten in %</t>
  </si>
  <si>
    <t>Annahme, wie viel Zeit ich Kunden nicht direkt in Rechnung stellen kann (für Verwaltung, Akquise, Weiterbildung etc.)</t>
  </si>
  <si>
    <t>abrechenbare Stunden meines Unternehmens pro Jahr</t>
  </si>
  <si>
    <t>2.</t>
  </si>
  <si>
    <t>Ermittlung der Kosten meines Unternemens</t>
  </si>
  <si>
    <t>Personalkosten insgesamt (inkl. Personalnebenkosten)</t>
  </si>
  <si>
    <t>Arbeitgeberbrutto-Werte (inkl. meines Unternehmerlohns)</t>
  </si>
  <si>
    <t>+</t>
  </si>
  <si>
    <t>allg. Geschäftskosten</t>
  </si>
  <si>
    <t>sämtliche sonstigen Kosten, die den Kunden nicht direkt berechnet werden</t>
  </si>
  <si>
    <t>Kosten gesamt pro Jahr</t>
  </si>
  <si>
    <r>
      <t xml:space="preserve">Stundensatz </t>
    </r>
    <r>
      <rPr>
        <sz val="12"/>
        <color indexed="18"/>
        <rFont val="Mark Pro Light"/>
      </rPr>
      <t>(Selbstkosten)</t>
    </r>
  </si>
  <si>
    <t>abrechenbare Stunden</t>
  </si>
  <si>
    <t>Gewinn- und Wagniszuschlag</t>
  </si>
  <si>
    <t xml:space="preserve">3. </t>
  </si>
  <si>
    <t>Sonstige Angaben</t>
  </si>
  <si>
    <t>Stundensatz netto</t>
  </si>
  <si>
    <t>Gewinn- und Wagniszuschlag in %</t>
  </si>
  <si>
    <t>Kalkulatorischer Zuschlag für Gewinn und Unvorhergesehenes (z.B. Nacharbeiten)</t>
  </si>
  <si>
    <t>Umsatzsteuer</t>
  </si>
  <si>
    <t>Umsatzsteuersatz</t>
  </si>
  <si>
    <t>Stundensatz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</si>
</sst>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6">
    <font>
      <sz val="10"/>
      <name val="Arial"/>
    </font>
    <font>
      <sz val="10"/>
      <name val="Arial"/>
    </font>
    <font>
      <sz val="12"/>
      <color indexed="18"/>
      <name val="Mark Pro Light"/>
    </font>
    <font>
      <i/>
      <sz val="10"/>
      <name val="Mark Pro Light"/>
    </font>
    <font>
      <sz val="12"/>
      <color theme="3" tint="-0.249977111117893"/>
      <name val="Mark Pro Light"/>
    </font>
    <font>
      <b/>
      <sz val="12"/>
      <color theme="3" tint="-0.249977111117893"/>
      <name val="Mark Pro Bold"/>
    </font>
    <font>
      <b/>
      <sz val="12"/>
      <color theme="3" tint="-0.249977111117893"/>
      <name val="Mark Pro Light"/>
    </font>
    <font>
      <b/>
      <sz val="12"/>
      <color theme="3" tint="-0.249977111117893"/>
      <name val="Mark Pro"/>
    </font>
    <font>
      <sz val="12"/>
      <color theme="3" tint="-0.249977111117893"/>
      <name val="Mark Pro Bold"/>
    </font>
    <font>
      <sz val="20"/>
      <color rgb="FF8EB624"/>
      <name val="Mark Pro Bold"/>
    </font>
    <font>
      <i/>
      <sz val="10"/>
      <color rgb="FF16365C"/>
      <name val="Mark Pro Light"/>
    </font>
    <font>
      <b/>
      <sz val="22"/>
      <color theme="3" tint="-0.249977111117893"/>
      <name val="Mark Pro Bold"/>
    </font>
    <font>
      <b/>
      <sz val="12"/>
      <color theme="3" tint="-0.249977111117893"/>
      <name val="Mark Pro Light"/>
      <family val="2"/>
    </font>
    <font>
      <b/>
      <sz val="10"/>
      <name val="Arial"/>
      <family val="2"/>
    </font>
    <font>
      <sz val="12"/>
      <color theme="3" tint="-0.249977111117893"/>
      <name val="Mark Pro Light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4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1" xfId="1" applyFont="1" applyFill="1" applyBorder="1"/>
    <xf numFmtId="3" fontId="4" fillId="2" borderId="1" xfId="1" applyNumberFormat="1" applyFont="1" applyFill="1" applyBorder="1"/>
    <xf numFmtId="3" fontId="4" fillId="2" borderId="1" xfId="1" applyNumberFormat="1" applyFont="1" applyFill="1" applyBorder="1" applyAlignment="1">
      <alignment horizontal="right"/>
    </xf>
    <xf numFmtId="9" fontId="4" fillId="2" borderId="1" xfId="1" applyNumberFormat="1" applyFont="1" applyFill="1" applyBorder="1"/>
    <xf numFmtId="9" fontId="4" fillId="2" borderId="1" xfId="1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9" fontId="4" fillId="2" borderId="1" xfId="1" applyNumberFormat="1" applyFont="1" applyFill="1" applyBorder="1" applyAlignment="1">
      <alignment horizontal="right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164" fontId="5" fillId="3" borderId="0" xfId="0" applyNumberFormat="1" applyFont="1" applyFill="1"/>
    <xf numFmtId="3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164" fontId="4" fillId="3" borderId="0" xfId="0" applyNumberFormat="1" applyFont="1" applyFill="1"/>
    <xf numFmtId="0" fontId="5" fillId="3" borderId="2" xfId="0" applyFont="1" applyFill="1" applyBorder="1"/>
    <xf numFmtId="165" fontId="5" fillId="3" borderId="2" xfId="0" applyNumberFormat="1" applyFont="1" applyFill="1" applyBorder="1" applyAlignment="1">
      <alignment horizontal="center"/>
    </xf>
    <xf numFmtId="0" fontId="5" fillId="3" borderId="4" xfId="0" applyFont="1" applyFill="1" applyBorder="1"/>
    <xf numFmtId="164" fontId="5" fillId="3" borderId="5" xfId="0" applyNumberFormat="1" applyFont="1" applyFill="1" applyBorder="1"/>
    <xf numFmtId="0" fontId="5" fillId="3" borderId="1" xfId="1" applyFont="1" applyFill="1" applyBorder="1"/>
    <xf numFmtId="3" fontId="7" fillId="3" borderId="1" xfId="1" applyNumberFormat="1" applyFont="1" applyFill="1" applyBorder="1" applyAlignment="1">
      <alignment horizontal="left"/>
    </xf>
    <xf numFmtId="3" fontId="6" fillId="3" borderId="1" xfId="1" applyNumberFormat="1" applyFont="1" applyFill="1" applyBorder="1"/>
    <xf numFmtId="0" fontId="6" fillId="3" borderId="1" xfId="1" applyFont="1" applyFill="1" applyBorder="1"/>
    <xf numFmtId="3" fontId="7" fillId="3" borderId="1" xfId="1" applyNumberFormat="1" applyFont="1" applyFill="1" applyBorder="1" applyAlignment="1">
      <alignment horizontal="right"/>
    </xf>
    <xf numFmtId="3" fontId="6" fillId="3" borderId="1" xfId="1" applyNumberFormat="1" applyFont="1" applyFill="1" applyBorder="1" applyAlignment="1">
      <alignment horizontal="right"/>
    </xf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1" applyFont="1" applyFill="1" applyBorder="1"/>
    <xf numFmtId="0" fontId="10" fillId="2" borderId="0" xfId="0" applyFont="1" applyFill="1" applyAlignment="1">
      <alignment horizontal="right"/>
    </xf>
    <xf numFmtId="4" fontId="4" fillId="2" borderId="1" xfId="1" applyNumberFormat="1" applyFont="1" applyFill="1" applyBorder="1"/>
    <xf numFmtId="3" fontId="12" fillId="3" borderId="1" xfId="1" applyNumberFormat="1" applyFont="1" applyFill="1" applyBorder="1"/>
    <xf numFmtId="3" fontId="12" fillId="3" borderId="1" xfId="1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1" xfId="1" applyFont="1" applyFill="1" applyBorder="1"/>
    <xf numFmtId="3" fontId="14" fillId="2" borderId="1" xfId="1" applyNumberFormat="1" applyFont="1" applyFill="1" applyBorder="1" applyAlignment="1">
      <alignment horizontal="right"/>
    </xf>
    <xf numFmtId="3" fontId="14" fillId="2" borderId="1" xfId="1" applyNumberFormat="1" applyFont="1" applyFill="1" applyBorder="1" applyAlignment="1">
      <alignment horizontal="right" wrapText="1"/>
    </xf>
    <xf numFmtId="0" fontId="12" fillId="3" borderId="0" xfId="0" applyFont="1" applyFill="1"/>
    <xf numFmtId="0" fontId="12" fillId="3" borderId="3" xfId="0" applyFont="1" applyFill="1" applyBorder="1"/>
    <xf numFmtId="0" fontId="8" fillId="2" borderId="0" xfId="0" applyFont="1" applyFill="1" applyAlignment="1">
      <alignment horizontal="left" vertical="center"/>
    </xf>
    <xf numFmtId="0" fontId="15" fillId="2" borderId="0" xfId="0" applyFont="1" applyFill="1"/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4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104775</xdr:rowOff>
    </xdr:from>
    <xdr:to>
      <xdr:col>1</xdr:col>
      <xdr:colOff>2000250</xdr:colOff>
      <xdr:row>5</xdr:row>
      <xdr:rowOff>19050</xdr:rowOff>
    </xdr:to>
    <xdr:pic>
      <xdr:nvPicPr>
        <xdr:cNvPr id="1087" name="Grafik 1">
          <a:extLst>
            <a:ext uri="{FF2B5EF4-FFF2-40B4-BE49-F238E27FC236}">
              <a16:creationId xmlns:a16="http://schemas.microsoft.com/office/drawing/2014/main" id="{B27DEA31-9F0B-4429-9CF1-705025C6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71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4572000</xdr:colOff>
      <xdr:row>33</xdr:row>
      <xdr:rowOff>152400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27858408-B461-952E-A7C7-C36896D9C128}"/>
            </a:ext>
            <a:ext uri="{147F2762-F138-4A5C-976F-8EAC2B608ADB}">
              <a16:predDERef xmlns:a16="http://schemas.microsoft.com/office/drawing/2014/main" pred="{B27DEA31-9F0B-4429-9CF1-705025C6B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6943725"/>
          <a:ext cx="4572000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topLeftCell="A32" zoomScale="75" zoomScaleNormal="75" workbookViewId="0">
      <selection activeCell="B32" sqref="B32"/>
    </sheetView>
  </sheetViews>
  <sheetFormatPr defaultColWidth="11.42578125" defaultRowHeight="12.95"/>
  <cols>
    <col min="1" max="1" width="4" bestFit="1" customWidth="1"/>
    <col min="2" max="2" width="87.42578125" customWidth="1"/>
    <col min="3" max="3" width="10.42578125" bestFit="1" customWidth="1"/>
    <col min="4" max="4" width="65.7109375" style="1" customWidth="1"/>
    <col min="5" max="5" width="9" customWidth="1"/>
    <col min="6" max="6" width="27.42578125" bestFit="1" customWidth="1"/>
    <col min="7" max="7" width="10.42578125" bestFit="1" customWidth="1"/>
    <col min="8" max="8" width="5.7109375" customWidth="1"/>
    <col min="9" max="9" width="2.140625" bestFit="1" customWidth="1"/>
    <col min="10" max="10" width="30.7109375" bestFit="1" customWidth="1"/>
    <col min="11" max="11" width="9" bestFit="1" customWidth="1"/>
  </cols>
  <sheetData>
    <row r="1" spans="1:4" s="2" customFormat="1">
      <c r="D1" s="3"/>
    </row>
    <row r="2" spans="1:4" s="2" customFormat="1">
      <c r="D2" s="3"/>
    </row>
    <row r="3" spans="1:4" s="2" customFormat="1">
      <c r="D3" s="3"/>
    </row>
    <row r="4" spans="1:4" s="2" customFormat="1">
      <c r="D4" s="3"/>
    </row>
    <row r="5" spans="1:4" s="2" customFormat="1">
      <c r="D5" s="3"/>
    </row>
    <row r="6" spans="1:4" s="2" customFormat="1" ht="14.1" customHeight="1">
      <c r="A6" s="44" t="s">
        <v>0</v>
      </c>
      <c r="B6" s="45"/>
      <c r="C6" s="45"/>
      <c r="D6" s="45"/>
    </row>
    <row r="7" spans="1:4" s="2" customFormat="1" ht="44.1" customHeight="1">
      <c r="A7" s="45"/>
      <c r="B7" s="45"/>
      <c r="C7" s="45"/>
      <c r="D7" s="45"/>
    </row>
    <row r="8" spans="1:4" s="43" customFormat="1" ht="15.95">
      <c r="A8" s="42"/>
      <c r="B8" s="42"/>
      <c r="C8" s="42"/>
      <c r="D8" s="42"/>
    </row>
    <row r="9" spans="1:4" s="2" customFormat="1" ht="15.95">
      <c r="A9" s="23" t="s">
        <v>1</v>
      </c>
      <c r="B9" s="24" t="s">
        <v>2</v>
      </c>
      <c r="C9" s="25"/>
      <c r="D9" s="24" t="s">
        <v>3</v>
      </c>
    </row>
    <row r="10" spans="1:4" s="2" customFormat="1" ht="15.95">
      <c r="A10" s="4"/>
      <c r="B10" s="4" t="s">
        <v>4</v>
      </c>
      <c r="C10" s="5">
        <v>365</v>
      </c>
      <c r="D10" s="6"/>
    </row>
    <row r="11" spans="1:4" s="2" customFormat="1" ht="15.95">
      <c r="A11" s="4" t="s">
        <v>5</v>
      </c>
      <c r="B11" s="4" t="s">
        <v>6</v>
      </c>
      <c r="C11" s="5">
        <v>104</v>
      </c>
      <c r="D11" s="6"/>
    </row>
    <row r="12" spans="1:4" s="2" customFormat="1" ht="15.95">
      <c r="A12" s="4" t="s">
        <v>5</v>
      </c>
      <c r="B12" s="4" t="s">
        <v>7</v>
      </c>
      <c r="C12" s="5">
        <v>8</v>
      </c>
      <c r="D12" s="6"/>
    </row>
    <row r="13" spans="1:4" s="2" customFormat="1" ht="15.95">
      <c r="A13" s="4" t="s">
        <v>5</v>
      </c>
      <c r="B13" s="4" t="s">
        <v>8</v>
      </c>
      <c r="C13" s="5">
        <v>25</v>
      </c>
      <c r="D13" s="6"/>
    </row>
    <row r="14" spans="1:4" s="2" customFormat="1" ht="15.95">
      <c r="A14" s="4" t="s">
        <v>5</v>
      </c>
      <c r="B14" s="4" t="s">
        <v>9</v>
      </c>
      <c r="C14" s="5">
        <v>6</v>
      </c>
      <c r="D14" s="6"/>
    </row>
    <row r="15" spans="1:4" s="2" customFormat="1" ht="15.95">
      <c r="A15" s="26" t="s">
        <v>10</v>
      </c>
      <c r="B15" s="26" t="s">
        <v>11</v>
      </c>
      <c r="C15" s="27">
        <f>C10-(SUM(C11:C14))</f>
        <v>222</v>
      </c>
      <c r="D15" s="28"/>
    </row>
    <row r="16" spans="1:4" s="2" customFormat="1" ht="15.95">
      <c r="A16" s="4" t="s">
        <v>12</v>
      </c>
      <c r="B16" s="4" t="s">
        <v>13</v>
      </c>
      <c r="C16" s="33">
        <v>1</v>
      </c>
      <c r="D16" s="6" t="s">
        <v>14</v>
      </c>
    </row>
    <row r="17" spans="1:11" s="2" customFormat="1" ht="15.95">
      <c r="A17" s="4" t="s">
        <v>12</v>
      </c>
      <c r="B17" s="4" t="s">
        <v>15</v>
      </c>
      <c r="C17" s="5">
        <v>8</v>
      </c>
      <c r="D17" s="6" t="s">
        <v>16</v>
      </c>
    </row>
    <row r="18" spans="1:11" s="2" customFormat="1" ht="15.95">
      <c r="A18" s="26" t="s">
        <v>10</v>
      </c>
      <c r="B18" s="26" t="s">
        <v>17</v>
      </c>
      <c r="C18" s="27">
        <f>C15*C16*C17</f>
        <v>1776</v>
      </c>
      <c r="D18" s="28"/>
    </row>
    <row r="19" spans="1:11" s="2" customFormat="1" ht="33.950000000000003">
      <c r="A19" s="4" t="s">
        <v>5</v>
      </c>
      <c r="B19" s="37" t="s">
        <v>18</v>
      </c>
      <c r="C19" s="7">
        <v>0.3</v>
      </c>
      <c r="D19" s="8" t="s">
        <v>19</v>
      </c>
    </row>
    <row r="20" spans="1:11" s="2" customFormat="1" ht="15.95">
      <c r="A20" s="26" t="s">
        <v>10</v>
      </c>
      <c r="B20" s="26" t="s">
        <v>20</v>
      </c>
      <c r="C20" s="27">
        <f>C18-C18*C19</f>
        <v>1243.2</v>
      </c>
      <c r="D20" s="28"/>
    </row>
    <row r="21" spans="1:11" s="2" customFormat="1" ht="15.95">
      <c r="A21" s="9"/>
      <c r="B21" s="9"/>
      <c r="C21" s="9"/>
      <c r="D21" s="10"/>
    </row>
    <row r="22" spans="1:11" s="36" customFormat="1" ht="15.95">
      <c r="A22" s="23" t="s">
        <v>21</v>
      </c>
      <c r="B22" s="23" t="s">
        <v>22</v>
      </c>
      <c r="C22" s="34"/>
      <c r="D22" s="35"/>
    </row>
    <row r="23" spans="1:11" s="2" customFormat="1" ht="15.95">
      <c r="A23" s="4"/>
      <c r="B23" s="37" t="s">
        <v>23</v>
      </c>
      <c r="C23" s="5">
        <v>45000</v>
      </c>
      <c r="D23" s="38" t="s">
        <v>24</v>
      </c>
    </row>
    <row r="24" spans="1:11" s="2" customFormat="1" ht="33.950000000000003">
      <c r="A24" s="4" t="s">
        <v>25</v>
      </c>
      <c r="B24" s="37" t="s">
        <v>26</v>
      </c>
      <c r="C24" s="5">
        <v>0</v>
      </c>
      <c r="D24" s="39" t="s">
        <v>27</v>
      </c>
    </row>
    <row r="25" spans="1:11" s="2" customFormat="1" ht="15.95">
      <c r="A25" s="26"/>
      <c r="B25" s="23" t="s">
        <v>28</v>
      </c>
      <c r="C25" s="27">
        <f>SUM(C23:C24)</f>
        <v>45000</v>
      </c>
      <c r="D25" s="28"/>
      <c r="F25" s="19" t="str">
        <f>B25</f>
        <v>Kosten gesamt pro Jahr</v>
      </c>
      <c r="G25" s="20">
        <f>C25</f>
        <v>45000</v>
      </c>
      <c r="H25" s="13" t="s">
        <v>10</v>
      </c>
      <c r="I25" s="13"/>
      <c r="J25" s="12" t="s">
        <v>29</v>
      </c>
      <c r="K25" s="14">
        <f>G25/G26</f>
        <v>36.196911196911195</v>
      </c>
    </row>
    <row r="26" spans="1:11" s="2" customFormat="1" ht="15.95">
      <c r="A26" s="9"/>
      <c r="B26" s="9"/>
      <c r="C26" s="9"/>
      <c r="D26" s="10"/>
      <c r="F26" s="12" t="s">
        <v>30</v>
      </c>
      <c r="G26" s="15">
        <f>C20</f>
        <v>1243.2</v>
      </c>
      <c r="H26" s="16"/>
      <c r="I26" s="17" t="s">
        <v>25</v>
      </c>
      <c r="J26" s="17" t="s">
        <v>31</v>
      </c>
      <c r="K26" s="18">
        <f>K25*C28</f>
        <v>3.6196911196911197</v>
      </c>
    </row>
    <row r="27" spans="1:11" s="36" customFormat="1" ht="15.95">
      <c r="A27" s="23" t="s">
        <v>32</v>
      </c>
      <c r="B27" s="23" t="s">
        <v>33</v>
      </c>
      <c r="C27" s="34"/>
      <c r="D27" s="35"/>
      <c r="F27" s="40"/>
      <c r="G27" s="40"/>
      <c r="H27" s="40"/>
      <c r="I27" s="41" t="s">
        <v>10</v>
      </c>
      <c r="J27" s="21" t="s">
        <v>34</v>
      </c>
      <c r="K27" s="22">
        <f>SUM(K25:K26)</f>
        <v>39.816602316602314</v>
      </c>
    </row>
    <row r="28" spans="1:11" s="2" customFormat="1" ht="33.950000000000003">
      <c r="A28" s="4"/>
      <c r="B28" s="37" t="s">
        <v>35</v>
      </c>
      <c r="C28" s="7">
        <v>0.1</v>
      </c>
      <c r="D28" s="39" t="s">
        <v>36</v>
      </c>
      <c r="F28" s="17"/>
      <c r="G28" s="17"/>
      <c r="H28" s="17"/>
      <c r="I28" s="17" t="s">
        <v>25</v>
      </c>
      <c r="J28" s="17" t="s">
        <v>37</v>
      </c>
      <c r="K28" s="18">
        <f>K27*C29</f>
        <v>7.5651544401544397</v>
      </c>
    </row>
    <row r="29" spans="1:11" s="2" customFormat="1" ht="15.95">
      <c r="A29" s="4"/>
      <c r="B29" s="37" t="s">
        <v>38</v>
      </c>
      <c r="C29" s="7">
        <v>0.19</v>
      </c>
      <c r="D29" s="11"/>
      <c r="F29" s="17"/>
      <c r="G29" s="17"/>
      <c r="H29" s="17"/>
      <c r="I29" s="16" t="s">
        <v>10</v>
      </c>
      <c r="J29" s="12" t="s">
        <v>39</v>
      </c>
      <c r="K29" s="14">
        <f>SUM(K27:K28)</f>
        <v>47.381756756756751</v>
      </c>
    </row>
    <row r="30" spans="1:11" s="2" customFormat="1">
      <c r="D30" s="3"/>
    </row>
    <row r="31" spans="1:11" s="2" customFormat="1">
      <c r="D31" s="3"/>
    </row>
    <row r="32" spans="1:11" s="2" customFormat="1" ht="26.1">
      <c r="B32" s="29"/>
      <c r="D32" s="3"/>
    </row>
    <row r="33" spans="2:4" s="2" customFormat="1" ht="323.10000000000002" customHeight="1">
      <c r="B33" s="46"/>
      <c r="C33" s="46"/>
      <c r="D33" s="46"/>
    </row>
    <row r="34" spans="2:4" s="2" customFormat="1">
      <c r="D34" s="3"/>
    </row>
    <row r="35" spans="2:4" s="2" customFormat="1" ht="73.349999999999994" customHeight="1">
      <c r="B35" s="47"/>
      <c r="C35" s="48"/>
      <c r="D35" s="48"/>
    </row>
    <row r="36" spans="2:4" s="2" customFormat="1">
      <c r="D36" s="3"/>
    </row>
    <row r="37" spans="2:4" s="2" customFormat="1" ht="15.95">
      <c r="B37" s="31"/>
      <c r="D37" s="30"/>
    </row>
    <row r="38" spans="2:4" s="2" customFormat="1">
      <c r="D38" s="3"/>
    </row>
    <row r="39" spans="2:4" s="2" customFormat="1" ht="14.1">
      <c r="D39" s="32"/>
    </row>
    <row r="40" spans="2:4" s="2" customFormat="1" ht="14.1">
      <c r="D40" s="30"/>
    </row>
    <row r="41" spans="2:4" s="2" customFormat="1">
      <c r="D41" s="3"/>
    </row>
    <row r="42" spans="2:4" s="2" customFormat="1">
      <c r="D42" s="3"/>
    </row>
    <row r="43" spans="2:4" s="2" customFormat="1">
      <c r="D43" s="3"/>
    </row>
    <row r="44" spans="2:4" s="2" customFormat="1">
      <c r="D44" s="3"/>
    </row>
    <row r="45" spans="2:4" s="2" customFormat="1">
      <c r="D45" s="3"/>
    </row>
    <row r="46" spans="2:4" s="2" customFormat="1">
      <c r="D46" s="3"/>
    </row>
    <row r="47" spans="2:4" s="2" customFormat="1">
      <c r="D47" s="3"/>
    </row>
    <row r="48" spans="2:4" s="2" customFormat="1">
      <c r="D48" s="3"/>
    </row>
    <row r="49" spans="4:4" s="2" customFormat="1">
      <c r="D49" s="3"/>
    </row>
    <row r="50" spans="4:4" s="2" customFormat="1">
      <c r="D50" s="3"/>
    </row>
    <row r="51" spans="4:4" s="2" customFormat="1">
      <c r="D51" s="3"/>
    </row>
    <row r="52" spans="4:4" s="2" customFormat="1">
      <c r="D52" s="3"/>
    </row>
    <row r="53" spans="4:4" s="2" customFormat="1">
      <c r="D53" s="3"/>
    </row>
    <row r="54" spans="4:4" s="2" customFormat="1">
      <c r="D54" s="3"/>
    </row>
    <row r="55" spans="4:4" s="2" customFormat="1">
      <c r="D55" s="3"/>
    </row>
    <row r="56" spans="4:4" s="2" customFormat="1">
      <c r="D56" s="3"/>
    </row>
    <row r="57" spans="4:4" s="2" customFormat="1">
      <c r="D57" s="3"/>
    </row>
    <row r="58" spans="4:4" s="2" customFormat="1">
      <c r="D58" s="3"/>
    </row>
    <row r="59" spans="4:4" s="2" customFormat="1">
      <c r="D59" s="3"/>
    </row>
    <row r="60" spans="4:4" s="2" customFormat="1">
      <c r="D60" s="3"/>
    </row>
    <row r="61" spans="4:4" s="2" customFormat="1">
      <c r="D61" s="3"/>
    </row>
    <row r="62" spans="4:4" s="2" customFormat="1">
      <c r="D62" s="3"/>
    </row>
    <row r="63" spans="4:4" s="2" customFormat="1">
      <c r="D63" s="3"/>
    </row>
    <row r="64" spans="4:4" s="2" customFormat="1">
      <c r="D64" s="3"/>
    </row>
    <row r="65" spans="4:4" s="2" customFormat="1">
      <c r="D65" s="3"/>
    </row>
  </sheetData>
  <mergeCells count="3">
    <mergeCell ref="A6:D7"/>
    <mergeCell ref="B33:D33"/>
    <mergeCell ref="B35:D35"/>
  </mergeCells>
  <phoneticPr fontId="0" type="noConversion"/>
  <pageMargins left="0.7" right="0.7" top="0.75" bottom="0.75" header="0.3" footer="0.3"/>
  <pageSetup paperSize="9" scale="51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78beb8-f63c-4185-98f8-053e17aa0776">
      <Terms xmlns="http://schemas.microsoft.com/office/infopath/2007/PartnerControls"/>
    </lcf76f155ced4ddcb4097134ff3c332f>
    <TaxCatchAll xmlns="335bb9db-0b18-44af-a96d-dc8f973f7e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28328685EEF5408B053461AD02DA6F" ma:contentTypeVersion="16" ma:contentTypeDescription="Ein neues Dokument erstellen." ma:contentTypeScope="" ma:versionID="c91c925dab619efa8722b86269f55f65">
  <xsd:schema xmlns:xsd="http://www.w3.org/2001/XMLSchema" xmlns:xs="http://www.w3.org/2001/XMLSchema" xmlns:p="http://schemas.microsoft.com/office/2006/metadata/properties" xmlns:ns2="0878beb8-f63c-4185-98f8-053e17aa0776" xmlns:ns3="335bb9db-0b18-44af-a96d-dc8f973f7e52" targetNamespace="http://schemas.microsoft.com/office/2006/metadata/properties" ma:root="true" ma:fieldsID="e1ec120b740dc276a682a863840c7e4e" ns2:_="" ns3:_="">
    <xsd:import namespace="0878beb8-f63c-4185-98f8-053e17aa0776"/>
    <xsd:import namespace="335bb9db-0b18-44af-a96d-dc8f973f7e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8beb8-f63c-4185-98f8-053e17aa0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10bb6aa-b5ae-4f08-b495-22efb53b3a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bb9db-0b18-44af-a96d-dc8f973f7e5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16b73a-e767-42c9-b645-cb8a83fedc78}" ma:internalName="TaxCatchAll" ma:showField="CatchAllData" ma:web="335bb9db-0b18-44af-a96d-dc8f973f7e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71DA88-3DA9-4FA7-AAB5-1D7F245F7DB7}"/>
</file>

<file path=customXml/itemProps2.xml><?xml version="1.0" encoding="utf-8"?>
<ds:datastoreItem xmlns:ds="http://schemas.openxmlformats.org/officeDocument/2006/customXml" ds:itemID="{3F8DB186-1C6D-40D5-AD72-C33C66310EAA}"/>
</file>

<file path=customXml/itemProps3.xml><?xml version="1.0" encoding="utf-8"?>
<ds:datastoreItem xmlns:ds="http://schemas.openxmlformats.org/officeDocument/2006/customXml" ds:itemID="{D6ECD1A4-C652-42AF-847F-47D3C8A9B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EVEREST</dc:creator>
  <cp:keywords/>
  <dc:description/>
  <cp:lastModifiedBy>Sarah Bechtloff</cp:lastModifiedBy>
  <cp:revision/>
  <dcterms:created xsi:type="dcterms:W3CDTF">2006-05-08T15:54:40Z</dcterms:created>
  <dcterms:modified xsi:type="dcterms:W3CDTF">2023-04-19T19:25:42Z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0x0101007728328685EEF5408B053461AD02DA6F</vt:lpwstr>
  </property>
</Properties>
</file>